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4\Документы\ОАФМ\2018\Открытость бюджетных данных\Материалы\НА САЙТ\Проект закона об областном бюджете на 2019 год\Документы и материалы\"/>
    </mc:Choice>
  </mc:AlternateContent>
  <bookViews>
    <workbookView xWindow="0" yWindow="0" windowWidth="28800" windowHeight="12435"/>
  </bookViews>
  <sheets>
    <sheet name="2017-2021 гг" sheetId="5" r:id="rId1"/>
  </sheets>
  <definedNames>
    <definedName name="_xlnm.Print_Titles" localSheetId="0">'2017-2021 гг'!$A:$G,'2017-2021 гг'!$3:$4</definedName>
    <definedName name="_xlnm.Print_Area" localSheetId="0">'2017-2021 гг'!$A$1:$Y$31</definedName>
  </definedNames>
  <calcPr calcId="152511"/>
</workbook>
</file>

<file path=xl/calcChain.xml><?xml version="1.0" encoding="utf-8"?>
<calcChain xmlns="http://schemas.openxmlformats.org/spreadsheetml/2006/main">
  <c r="M9" i="5" l="1"/>
  <c r="P31" i="5" l="1"/>
  <c r="L26" i="5"/>
  <c r="Q25" i="5"/>
  <c r="O26" i="5"/>
  <c r="Q5" i="5"/>
  <c r="P5" i="5"/>
  <c r="O5" i="5"/>
  <c r="N5" i="5"/>
  <c r="M6" i="5"/>
  <c r="M5" i="5"/>
  <c r="L5" i="5"/>
  <c r="K5" i="5"/>
  <c r="J6" i="5"/>
  <c r="J5" i="5"/>
  <c r="I5" i="5"/>
  <c r="H5" i="5"/>
  <c r="Y31" i="5"/>
  <c r="X31" i="5"/>
  <c r="W31" i="5"/>
  <c r="V31" i="5"/>
  <c r="U31" i="5"/>
  <c r="T31" i="5"/>
  <c r="S31" i="5"/>
  <c r="R31" i="5"/>
  <c r="Q31" i="5"/>
  <c r="O31" i="5"/>
  <c r="N31" i="5"/>
  <c r="M31" i="5"/>
  <c r="L31" i="5"/>
  <c r="K31" i="5"/>
  <c r="J31" i="5"/>
  <c r="I31" i="5"/>
  <c r="H31" i="5"/>
  <c r="Y30" i="5"/>
  <c r="X30" i="5"/>
  <c r="U30" i="5"/>
  <c r="P30" i="5"/>
  <c r="O30" i="5"/>
  <c r="N30" i="5"/>
  <c r="L30" i="5"/>
  <c r="K30" i="5"/>
  <c r="I30" i="5"/>
  <c r="Y29" i="5"/>
  <c r="X29" i="5"/>
  <c r="W29" i="5"/>
  <c r="U29" i="5"/>
  <c r="T29" i="5"/>
  <c r="R29" i="5"/>
  <c r="P29" i="5"/>
  <c r="O29" i="5"/>
  <c r="N29" i="5"/>
  <c r="M29" i="5"/>
  <c r="L29" i="5"/>
  <c r="K29" i="5"/>
  <c r="J29" i="5"/>
  <c r="I29" i="5"/>
  <c r="H29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Y26" i="5"/>
  <c r="X26" i="5"/>
  <c r="W26" i="5"/>
  <c r="V26" i="5"/>
  <c r="U26" i="5"/>
  <c r="T26" i="5"/>
  <c r="S26" i="5"/>
  <c r="R26" i="5"/>
  <c r="Q26" i="5"/>
  <c r="P26" i="5"/>
  <c r="N26" i="5"/>
  <c r="M26" i="5"/>
  <c r="K26" i="5"/>
  <c r="J26" i="5"/>
  <c r="I26" i="5"/>
  <c r="H26" i="5"/>
  <c r="X25" i="5"/>
  <c r="W25" i="5"/>
  <c r="V25" i="5"/>
  <c r="U25" i="5"/>
  <c r="T25" i="5"/>
  <c r="S25" i="5"/>
  <c r="R25" i="5"/>
  <c r="P25" i="5"/>
  <c r="O25" i="5"/>
  <c r="N25" i="5"/>
  <c r="M25" i="5"/>
  <c r="L25" i="5"/>
  <c r="K25" i="5"/>
  <c r="J25" i="5"/>
  <c r="I25" i="5"/>
  <c r="H25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P23" i="5"/>
  <c r="O23" i="5"/>
  <c r="N23" i="5"/>
  <c r="M23" i="5"/>
  <c r="L23" i="5"/>
  <c r="K23" i="5"/>
  <c r="J23" i="5"/>
  <c r="I23" i="5"/>
  <c r="H23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Y9" i="5"/>
  <c r="X9" i="5"/>
  <c r="W9" i="5"/>
  <c r="V9" i="5"/>
  <c r="U9" i="5"/>
  <c r="T9" i="5"/>
  <c r="S9" i="5"/>
  <c r="R9" i="5"/>
  <c r="Q9" i="5"/>
  <c r="P9" i="5"/>
  <c r="O9" i="5"/>
  <c r="N9" i="5"/>
  <c r="L9" i="5"/>
  <c r="K9" i="5"/>
  <c r="J9" i="5"/>
  <c r="I9" i="5"/>
  <c r="H9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Y6" i="5"/>
  <c r="X6" i="5"/>
  <c r="W6" i="5"/>
  <c r="V6" i="5"/>
  <c r="U6" i="5"/>
  <c r="T6" i="5"/>
  <c r="S6" i="5"/>
  <c r="R6" i="5"/>
  <c r="Q6" i="5"/>
  <c r="P6" i="5"/>
  <c r="O6" i="5"/>
  <c r="N6" i="5"/>
  <c r="L6" i="5"/>
  <c r="K6" i="5"/>
  <c r="I6" i="5"/>
  <c r="H6" i="5"/>
  <c r="Y5" i="5"/>
  <c r="X5" i="5"/>
  <c r="W5" i="5"/>
  <c r="V5" i="5"/>
  <c r="U5" i="5"/>
  <c r="T5" i="5"/>
  <c r="S5" i="5"/>
  <c r="R5" i="5"/>
  <c r="D31" i="5" l="1"/>
  <c r="E31" i="5"/>
  <c r="F31" i="5"/>
  <c r="G31" i="5"/>
  <c r="C31" i="5"/>
</calcChain>
</file>

<file path=xl/sharedStrings.xml><?xml version="1.0" encoding="utf-8"?>
<sst xmlns="http://schemas.openxmlformats.org/spreadsheetml/2006/main" count="105" uniqueCount="75">
  <si>
    <t>Итого в рамках государственных программ</t>
  </si>
  <si>
    <t>Наименование государственной программы Оренбургской области</t>
  </si>
  <si>
    <t>млн. рублей</t>
  </si>
  <si>
    <t>Государственная программа «Обеспечение качественными услугами жилищно-коммунального хозяйства населения Оренбургской области в 2014–2020 годах»</t>
  </si>
  <si>
    <t>Государственная программа «Оказание содействия добровольному переселению в Оренбургскую область соотечественников, проживающих за рубежом»</t>
  </si>
  <si>
    <t>Государственная программа «Воспроизводство и использование природных ресурсов Оренбургской области» на 2014–2020 годы</t>
  </si>
  <si>
    <t>Государственная программа «Управление государственными финансами и государственным долгом Оренбургской области»</t>
  </si>
  <si>
    <t>Код целевой статьи</t>
  </si>
  <si>
    <t>Факт за отчетный год</t>
  </si>
  <si>
    <t>Уточненный план на текущий год</t>
  </si>
  <si>
    <t>План на очередной год</t>
  </si>
  <si>
    <t>План на первый год планового периода</t>
  </si>
  <si>
    <t>План на второй год планового периода</t>
  </si>
  <si>
    <t>Аналитические данные о расходах бюджета субъекта Российской Федерации по государственным программам</t>
  </si>
  <si>
    <t>01.0.00.00000</t>
  </si>
  <si>
    <t>02.0.00.00000</t>
  </si>
  <si>
    <t>03.0.00.00000</t>
  </si>
  <si>
    <t>04.0.00.00000</t>
  </si>
  <si>
    <t>05.0.00.00000</t>
  </si>
  <si>
    <t>06.0.00.00000</t>
  </si>
  <si>
    <t>07.0.00.00000</t>
  </si>
  <si>
    <t>08.0.00.00000</t>
  </si>
  <si>
    <t>09.0.00.00000</t>
  </si>
  <si>
    <t>10.0.00.00000</t>
  </si>
  <si>
    <t>11.0.00.00000</t>
  </si>
  <si>
    <t>12.0.00.00000</t>
  </si>
  <si>
    <t>13.0.00.00000</t>
  </si>
  <si>
    <t>14.0.00.00000</t>
  </si>
  <si>
    <t>15.0.00.00000</t>
  </si>
  <si>
    <t>16.0.00.00000</t>
  </si>
  <si>
    <t>17.0.00.00000</t>
  </si>
  <si>
    <t>18.0.00.00000</t>
  </si>
  <si>
    <t>19.0.00.00000</t>
  </si>
  <si>
    <t>20.0.00.00000</t>
  </si>
  <si>
    <t>21.0.00.00000</t>
  </si>
  <si>
    <t>22.0.00.00000</t>
  </si>
  <si>
    <t>23.0.00.00000</t>
  </si>
  <si>
    <t>24.0.00.00000</t>
  </si>
  <si>
    <t>25.0.00.00000</t>
  </si>
  <si>
    <t>26.0.00.00000</t>
  </si>
  <si>
    <t>Государственная программа «Развитие здравоохранения Оренбургской области»</t>
  </si>
  <si>
    <t>Государственная программа «Развитие системы образования Оренбургской области»</t>
  </si>
  <si>
    <t>Государственная программа «Социальная поддержка граждан Оренбургской области»</t>
  </si>
  <si>
    <t>Государственная программа Оренбургской области «Доступная среда»</t>
  </si>
  <si>
    <t>Государственная программа «Управление земельно-имущественным комплексом Оренбургской области»</t>
  </si>
  <si>
    <t>Государственная программа «Содействие занятости населения Оренбургской области»</t>
  </si>
  <si>
    <t>Государственная программа «Обеспечение общественного порядка и противодействия преступности в Оренбургской области»</t>
  </si>
  <si>
    <t>Государственная программа «Защита населения и территории Оренбургской области от чрезвычайных ситуаций, обеспечение пожарной безопасности и безопасности людей на водных объектах Оренбургской области»</t>
  </si>
  <si>
    <t>Государственная программа «Развитие культуры Оренбургской области»</t>
  </si>
  <si>
    <t>Государственная программа «Охрана окружающей среды Оренбургской области»</t>
  </si>
  <si>
    <t>Государственная программа Оренбургской области «Развитие физической культуры, спорта и туризма»</t>
  </si>
  <si>
    <t>Государственная программа «Экономическое развитие Оренбургской области»</t>
  </si>
  <si>
    <t>Государственная программа «Информационное общество Оренбургской области»</t>
  </si>
  <si>
    <t>Государственная программа «Развитие транспортной системы Оренбургской области»</t>
  </si>
  <si>
    <t>Государственная программа «Развитие сельского хозяйства и регулирование рынков сельскохозяйственной продукции, сырья и продовольствия Оренбургской области»</t>
  </si>
  <si>
    <t>Государственная программа «Энергосбережение и повышение энергетической эффективности в Оренбургской области»</t>
  </si>
  <si>
    <t>Государственная программа «Реализация региональной политики в Оренбургской области»</t>
  </si>
  <si>
    <t>Государственная программа «Профилактика терроризма и экстремизма на территории Оренбургской области»</t>
  </si>
  <si>
    <t>Государственная программа «Стимулирование развития жилищного строительства в Оренбургской области»</t>
  </si>
  <si>
    <t>Государственная программа «Содействие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обучения»</t>
  </si>
  <si>
    <t>Государственная программа «Патриотическое воспитание и допризывная подготовка граждан в Оренбургской области»</t>
  </si>
  <si>
    <t>Государственная программа «Формирование комфортной городской среды в Оренбургской области»</t>
  </si>
  <si>
    <t>_</t>
  </si>
  <si>
    <t>Отклонение в млн. рублей</t>
  </si>
  <si>
    <t>Отклонение в процентах</t>
  </si>
  <si>
    <t>2019 к 2017</t>
  </si>
  <si>
    <t>2019 к 2018</t>
  </si>
  <si>
    <t>2020 к 2017</t>
  </si>
  <si>
    <t>2020 к 2018</t>
  </si>
  <si>
    <t>2020 к 2019</t>
  </si>
  <si>
    <t>-</t>
  </si>
  <si>
    <t>2021 к 2017</t>
  </si>
  <si>
    <t>2021 к 2018</t>
  </si>
  <si>
    <t>2021 к 2019</t>
  </si>
  <si>
    <t>2021 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</si>
</sst>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view="pageBreakPreview" zoomScale="70" zoomScaleNormal="70" zoomScaleSheetLayoutView="70" workbookViewId="0">
      <pane ySplit="4" topLeftCell="A5" activePane="bottomLeft" state="frozen"/>
      <selection pane="bottomLeft" activeCell="M9" sqref="M9"/>
    </sheetView>
  </sheetViews>
  <sheetFormatPr defaultColWidth="9.140625" defaultRowHeight="18.75" x14ac:dyDescent="0.3"/>
  <cols>
    <col min="1" max="1" width="25.28515625" style="3" customWidth="1"/>
    <col min="2" max="2" width="65.85546875" style="4" customWidth="1"/>
    <col min="3" max="4" width="14.42578125" style="4" customWidth="1"/>
    <col min="5" max="5" width="15.42578125" style="5" customWidth="1"/>
    <col min="6" max="7" width="14.42578125" style="5" customWidth="1"/>
    <col min="8" max="8" width="10.42578125" style="4" bestFit="1" customWidth="1"/>
    <col min="9" max="9" width="11.28515625" style="4" bestFit="1" customWidth="1"/>
    <col min="10" max="10" width="10.42578125" style="4" bestFit="1" customWidth="1"/>
    <col min="11" max="12" width="11.28515625" style="4" bestFit="1" customWidth="1"/>
    <col min="13" max="13" width="10.42578125" style="4" bestFit="1" customWidth="1"/>
    <col min="14" max="15" width="11.28515625" style="4" bestFit="1" customWidth="1"/>
    <col min="16" max="16" width="10.42578125" style="4" bestFit="1" customWidth="1"/>
    <col min="17" max="17" width="10.85546875" style="4" bestFit="1" customWidth="1"/>
    <col min="18" max="18" width="9.140625" style="4"/>
    <col min="19" max="19" width="10.5703125" style="4" customWidth="1"/>
    <col min="20" max="21" width="9.140625" style="4"/>
    <col min="22" max="22" width="10.5703125" style="4" customWidth="1"/>
    <col min="23" max="16384" width="9.140625" style="4"/>
  </cols>
  <sheetData>
    <row r="1" spans="1:25" ht="36" customHeight="1" x14ac:dyDescent="0.3">
      <c r="A1" s="13" t="s">
        <v>13</v>
      </c>
      <c r="B1" s="13"/>
      <c r="C1" s="13"/>
      <c r="D1" s="13"/>
      <c r="E1" s="13"/>
      <c r="F1" s="13"/>
      <c r="G1" s="13"/>
    </row>
    <row r="2" spans="1:25" x14ac:dyDescent="0.3">
      <c r="A2" s="7"/>
      <c r="B2" s="7"/>
      <c r="C2" s="7"/>
      <c r="D2" s="7"/>
      <c r="E2" s="7"/>
      <c r="F2" s="13" t="s">
        <v>2</v>
      </c>
      <c r="G2" s="13"/>
    </row>
    <row r="3" spans="1:25" s="9" customFormat="1" ht="36" customHeight="1" x14ac:dyDescent="0.3">
      <c r="A3" s="14" t="s">
        <v>7</v>
      </c>
      <c r="B3" s="14" t="s">
        <v>1</v>
      </c>
      <c r="C3" s="14" t="s">
        <v>8</v>
      </c>
      <c r="D3" s="14" t="s">
        <v>9</v>
      </c>
      <c r="E3" s="14" t="s">
        <v>10</v>
      </c>
      <c r="F3" s="14" t="s">
        <v>11</v>
      </c>
      <c r="G3" s="14" t="s">
        <v>12</v>
      </c>
      <c r="H3" s="11" t="s">
        <v>63</v>
      </c>
      <c r="I3" s="11"/>
      <c r="J3" s="11"/>
      <c r="K3" s="11"/>
      <c r="L3" s="11"/>
      <c r="M3" s="11"/>
      <c r="N3" s="11"/>
      <c r="O3" s="11"/>
      <c r="P3" s="11"/>
      <c r="Q3" s="11" t="s">
        <v>64</v>
      </c>
      <c r="R3" s="11"/>
      <c r="S3" s="11"/>
      <c r="T3" s="11"/>
      <c r="U3" s="11"/>
      <c r="V3" s="11"/>
      <c r="W3" s="11"/>
      <c r="X3" s="11"/>
      <c r="Y3" s="11"/>
    </row>
    <row r="4" spans="1:25" s="9" customFormat="1" ht="64.900000000000006" customHeight="1" x14ac:dyDescent="0.3">
      <c r="A4" s="14"/>
      <c r="B4" s="14"/>
      <c r="C4" s="14"/>
      <c r="D4" s="14"/>
      <c r="E4" s="14"/>
      <c r="F4" s="14"/>
      <c r="G4" s="14"/>
      <c r="H4" s="10" t="s">
        <v>65</v>
      </c>
      <c r="I4" s="10" t="s">
        <v>66</v>
      </c>
      <c r="J4" s="10" t="s">
        <v>67</v>
      </c>
      <c r="K4" s="10" t="s">
        <v>68</v>
      </c>
      <c r="L4" s="10" t="s">
        <v>69</v>
      </c>
      <c r="M4" s="10" t="s">
        <v>71</v>
      </c>
      <c r="N4" s="10" t="s">
        <v>72</v>
      </c>
      <c r="O4" s="10" t="s">
        <v>73</v>
      </c>
      <c r="P4" s="10" t="s">
        <v>74</v>
      </c>
      <c r="Q4" s="10" t="s">
        <v>65</v>
      </c>
      <c r="R4" s="10" t="s">
        <v>66</v>
      </c>
      <c r="S4" s="10" t="s">
        <v>67</v>
      </c>
      <c r="T4" s="10" t="s">
        <v>68</v>
      </c>
      <c r="U4" s="10" t="s">
        <v>69</v>
      </c>
      <c r="V4" s="10" t="s">
        <v>71</v>
      </c>
      <c r="W4" s="10" t="s">
        <v>72</v>
      </c>
      <c r="X4" s="10" t="s">
        <v>73</v>
      </c>
      <c r="Y4" s="10" t="s">
        <v>74</v>
      </c>
    </row>
    <row r="5" spans="1:25" ht="57" customHeight="1" x14ac:dyDescent="0.3">
      <c r="A5" s="2" t="s">
        <v>14</v>
      </c>
      <c r="B5" s="8" t="s">
        <v>40</v>
      </c>
      <c r="C5" s="6">
        <v>17137.98</v>
      </c>
      <c r="D5" s="6">
        <v>19764.5</v>
      </c>
      <c r="E5" s="6">
        <v>18529.060000000001</v>
      </c>
      <c r="F5" s="6">
        <v>17574.560000000001</v>
      </c>
      <c r="G5" s="6">
        <v>17574.68</v>
      </c>
      <c r="H5" s="6">
        <f>E5-C5</f>
        <v>1391.0800000000017</v>
      </c>
      <c r="I5" s="6">
        <f>E5-D5</f>
        <v>-1235.4399999999987</v>
      </c>
      <c r="J5" s="6">
        <f>F5-C5</f>
        <v>436.58000000000175</v>
      </c>
      <c r="K5" s="6">
        <f>F5-D5</f>
        <v>-2189.9399999999987</v>
      </c>
      <c r="L5" s="6">
        <f>F5-E5</f>
        <v>-954.5</v>
      </c>
      <c r="M5" s="6">
        <f>G5-C5</f>
        <v>436.70000000000073</v>
      </c>
      <c r="N5" s="6">
        <f>G5-D5</f>
        <v>-2189.8199999999997</v>
      </c>
      <c r="O5" s="6">
        <f>G5-E5</f>
        <v>-954.38000000000102</v>
      </c>
      <c r="P5" s="6">
        <f>G5-F5</f>
        <v>0.11999999999898137</v>
      </c>
      <c r="Q5" s="6">
        <f>(E5/C5*100)-100</f>
        <v>8.1169426035040431</v>
      </c>
      <c r="R5" s="6">
        <f>(E5/D5*100)-100</f>
        <v>-6.2508032077715114</v>
      </c>
      <c r="S5" s="6">
        <f>(F5/C5*100)-100</f>
        <v>2.5474414137488992</v>
      </c>
      <c r="T5" s="6">
        <f>(F5/D5*100)-100</f>
        <v>-11.080168989855537</v>
      </c>
      <c r="U5" s="6">
        <f>(F5/E5*100)-100</f>
        <v>-5.1513676354871762</v>
      </c>
      <c r="V5" s="6">
        <f>(G5/C5*100)-100</f>
        <v>2.5481416129555612</v>
      </c>
      <c r="W5" s="6">
        <f>(G5/D5*100)-100</f>
        <v>-11.079561840673932</v>
      </c>
      <c r="X5" s="6">
        <f>(G5/E5*100)-100</f>
        <v>-5.1507200041448442</v>
      </c>
      <c r="Y5" s="6">
        <f>(G5/F5*100)-100</f>
        <v>6.8280514562957251E-4</v>
      </c>
    </row>
    <row r="6" spans="1:25" ht="41.25" customHeight="1" x14ac:dyDescent="0.3">
      <c r="A6" s="2" t="s">
        <v>15</v>
      </c>
      <c r="B6" s="1" t="s">
        <v>41</v>
      </c>
      <c r="C6" s="6">
        <v>17177.82</v>
      </c>
      <c r="D6" s="6">
        <v>18625</v>
      </c>
      <c r="E6" s="6">
        <v>19872.64</v>
      </c>
      <c r="F6" s="6">
        <v>19566.34</v>
      </c>
      <c r="G6" s="6">
        <v>19572.62</v>
      </c>
      <c r="H6" s="6">
        <f t="shared" ref="H6:H31" si="0">E6-C6</f>
        <v>2694.8199999999997</v>
      </c>
      <c r="I6" s="6">
        <f t="shared" ref="I6:I31" si="1">E6-D6</f>
        <v>1247.6399999999994</v>
      </c>
      <c r="J6" s="6">
        <f>F6-C6</f>
        <v>2388.5200000000004</v>
      </c>
      <c r="K6" s="6">
        <f t="shared" ref="K6:K31" si="2">F6-D6</f>
        <v>941.34000000000015</v>
      </c>
      <c r="L6" s="6">
        <f t="shared" ref="L6:L31" si="3">F6-E6</f>
        <v>-306.29999999999927</v>
      </c>
      <c r="M6" s="6">
        <f>G6-C6</f>
        <v>2394.7999999999993</v>
      </c>
      <c r="N6" s="6">
        <f t="shared" ref="N6:N31" si="4">G6-D6</f>
        <v>947.61999999999898</v>
      </c>
      <c r="O6" s="6">
        <f t="shared" ref="O6:O31" si="5">G6-E6</f>
        <v>-300.02000000000044</v>
      </c>
      <c r="P6" s="6">
        <f t="shared" ref="P6:P30" si="6">G6-F6</f>
        <v>6.2799999999988358</v>
      </c>
      <c r="Q6" s="6">
        <f t="shared" ref="Q6:Q28" si="7">(E6/C6*100)-100</f>
        <v>15.687788089524759</v>
      </c>
      <c r="R6" s="6">
        <f t="shared" ref="R6:R29" si="8">(E6/D6*100)-100</f>
        <v>6.698738255033561</v>
      </c>
      <c r="S6" s="6">
        <f t="shared" ref="S6:S28" si="9">(F6/C6*100)-100</f>
        <v>13.904674749182377</v>
      </c>
      <c r="T6" s="6">
        <f t="shared" ref="T6:T29" si="10">(F6/D6*100)-100</f>
        <v>5.0541744966442934</v>
      </c>
      <c r="U6" s="6">
        <f t="shared" ref="U6:U31" si="11">(F6/E6*100)-100</f>
        <v>-1.5413150945219058</v>
      </c>
      <c r="V6" s="6">
        <f t="shared" ref="V6:V28" si="12">(G6/C6*100)-100</f>
        <v>13.941233520900781</v>
      </c>
      <c r="W6" s="6">
        <f t="shared" ref="W6:W29" si="13">(G6/D6*100)-100</f>
        <v>5.0878926174496684</v>
      </c>
      <c r="X6" s="6">
        <f t="shared" ref="X6:X31" si="14">(G6/E6*100)-100</f>
        <v>-1.5097138578467764</v>
      </c>
      <c r="Y6" s="6">
        <f t="shared" ref="Y6:Y31" si="15">(G6/F6*100)-100</f>
        <v>3.2095936184276752E-2</v>
      </c>
    </row>
    <row r="7" spans="1:25" ht="42" customHeight="1" x14ac:dyDescent="0.3">
      <c r="A7" s="2" t="s">
        <v>16</v>
      </c>
      <c r="B7" s="1" t="s">
        <v>42</v>
      </c>
      <c r="C7" s="6">
        <v>10711.19</v>
      </c>
      <c r="D7" s="6">
        <v>11840.93</v>
      </c>
      <c r="E7" s="6">
        <v>12316.61</v>
      </c>
      <c r="F7" s="6">
        <v>12536.08</v>
      </c>
      <c r="G7" s="6">
        <v>12608.77</v>
      </c>
      <c r="H7" s="6">
        <f t="shared" si="0"/>
        <v>1605.42</v>
      </c>
      <c r="I7" s="6">
        <f t="shared" si="1"/>
        <v>475.68000000000029</v>
      </c>
      <c r="J7" s="6">
        <f t="shared" ref="J7:J31" si="16">F7-C7</f>
        <v>1824.8899999999994</v>
      </c>
      <c r="K7" s="6">
        <f t="shared" si="2"/>
        <v>695.14999999999964</v>
      </c>
      <c r="L7" s="6">
        <f t="shared" si="3"/>
        <v>219.46999999999935</v>
      </c>
      <c r="M7" s="6">
        <f t="shared" ref="M7:M31" si="17">G7-C7</f>
        <v>1897.58</v>
      </c>
      <c r="N7" s="6">
        <f t="shared" si="4"/>
        <v>767.84000000000015</v>
      </c>
      <c r="O7" s="6">
        <f t="shared" si="5"/>
        <v>292.15999999999985</v>
      </c>
      <c r="P7" s="6">
        <f t="shared" si="6"/>
        <v>72.690000000000509</v>
      </c>
      <c r="Q7" s="6">
        <f t="shared" si="7"/>
        <v>14.988250605208208</v>
      </c>
      <c r="R7" s="6">
        <f t="shared" si="8"/>
        <v>4.0172520232785871</v>
      </c>
      <c r="S7" s="6">
        <f t="shared" si="9"/>
        <v>17.037229290116215</v>
      </c>
      <c r="T7" s="6">
        <f t="shared" si="10"/>
        <v>5.8707381937060745</v>
      </c>
      <c r="U7" s="6">
        <f t="shared" si="11"/>
        <v>1.7819026501610296</v>
      </c>
      <c r="V7" s="6">
        <f t="shared" si="12"/>
        <v>17.71586537070111</v>
      </c>
      <c r="W7" s="6">
        <f t="shared" si="13"/>
        <v>6.4846257853057097</v>
      </c>
      <c r="X7" s="6">
        <f t="shared" si="14"/>
        <v>2.3720812788583885</v>
      </c>
      <c r="Y7" s="6">
        <f t="shared" si="15"/>
        <v>0.57984633154862308</v>
      </c>
    </row>
    <row r="8" spans="1:25" ht="37.5" x14ac:dyDescent="0.3">
      <c r="A8" s="2" t="s">
        <v>17</v>
      </c>
      <c r="B8" s="1" t="s">
        <v>43</v>
      </c>
      <c r="C8" s="6">
        <v>113.98</v>
      </c>
      <c r="D8" s="6">
        <v>135.53</v>
      </c>
      <c r="E8" s="6">
        <v>131.41</v>
      </c>
      <c r="F8" s="6">
        <v>121.45</v>
      </c>
      <c r="G8" s="6">
        <v>116.54</v>
      </c>
      <c r="H8" s="6">
        <f t="shared" si="0"/>
        <v>17.429999999999993</v>
      </c>
      <c r="I8" s="6">
        <f t="shared" si="1"/>
        <v>-4.1200000000000045</v>
      </c>
      <c r="J8" s="6">
        <f t="shared" si="16"/>
        <v>7.4699999999999989</v>
      </c>
      <c r="K8" s="6">
        <f t="shared" si="2"/>
        <v>-14.079999999999998</v>
      </c>
      <c r="L8" s="6">
        <f t="shared" si="3"/>
        <v>-9.9599999999999937</v>
      </c>
      <c r="M8" s="6">
        <f t="shared" si="17"/>
        <v>2.5600000000000023</v>
      </c>
      <c r="N8" s="6">
        <f t="shared" si="4"/>
        <v>-18.989999999999995</v>
      </c>
      <c r="O8" s="6">
        <f t="shared" si="5"/>
        <v>-14.86999999999999</v>
      </c>
      <c r="P8" s="6">
        <f t="shared" si="6"/>
        <v>-4.9099999999999966</v>
      </c>
      <c r="Q8" s="6">
        <f t="shared" si="7"/>
        <v>15.292156518687477</v>
      </c>
      <c r="R8" s="6">
        <f t="shared" si="8"/>
        <v>-3.0399173614697901</v>
      </c>
      <c r="S8" s="6">
        <f t="shared" si="9"/>
        <v>6.5537813651517922</v>
      </c>
      <c r="T8" s="6">
        <f t="shared" si="10"/>
        <v>-10.388843798421007</v>
      </c>
      <c r="U8" s="6">
        <f t="shared" si="11"/>
        <v>-7.5793318621109478</v>
      </c>
      <c r="V8" s="6">
        <f t="shared" si="12"/>
        <v>2.2460080715915041</v>
      </c>
      <c r="W8" s="6">
        <f t="shared" si="13"/>
        <v>-14.011657935512432</v>
      </c>
      <c r="X8" s="6">
        <f t="shared" si="14"/>
        <v>-11.315729396545166</v>
      </c>
      <c r="Y8" s="6">
        <f t="shared" si="15"/>
        <v>-4.0428159736516989</v>
      </c>
    </row>
    <row r="9" spans="1:25" ht="75" x14ac:dyDescent="0.3">
      <c r="A9" s="2" t="s">
        <v>18</v>
      </c>
      <c r="B9" s="1" t="s">
        <v>3</v>
      </c>
      <c r="C9" s="6">
        <v>1196.17</v>
      </c>
      <c r="D9" s="6">
        <v>455.52</v>
      </c>
      <c r="E9" s="6">
        <v>538.29</v>
      </c>
      <c r="F9" s="6">
        <v>496.79</v>
      </c>
      <c r="G9" s="6">
        <v>496.79</v>
      </c>
      <c r="H9" s="6">
        <f t="shared" si="0"/>
        <v>-657.88000000000011</v>
      </c>
      <c r="I9" s="6">
        <f t="shared" si="1"/>
        <v>82.769999999999982</v>
      </c>
      <c r="J9" s="6">
        <f t="shared" si="16"/>
        <v>-699.38000000000011</v>
      </c>
      <c r="K9" s="6">
        <f t="shared" si="2"/>
        <v>41.270000000000039</v>
      </c>
      <c r="L9" s="6">
        <f t="shared" si="3"/>
        <v>-41.499999999999943</v>
      </c>
      <c r="M9" s="6">
        <f>G9-C9</f>
        <v>-699.38000000000011</v>
      </c>
      <c r="N9" s="6">
        <f t="shared" si="4"/>
        <v>41.270000000000039</v>
      </c>
      <c r="O9" s="6">
        <f t="shared" si="5"/>
        <v>-41.499999999999943</v>
      </c>
      <c r="P9" s="6">
        <f t="shared" si="6"/>
        <v>0</v>
      </c>
      <c r="Q9" s="6">
        <f t="shared" si="7"/>
        <v>-54.998871397878233</v>
      </c>
      <c r="R9" s="6">
        <f t="shared" si="8"/>
        <v>18.170442571127495</v>
      </c>
      <c r="S9" s="6">
        <f t="shared" si="9"/>
        <v>-58.468277920362496</v>
      </c>
      <c r="T9" s="6">
        <f t="shared" si="10"/>
        <v>9.0599754127151471</v>
      </c>
      <c r="U9" s="6">
        <f t="shared" si="11"/>
        <v>-7.7095989150829354</v>
      </c>
      <c r="V9" s="6">
        <f t="shared" si="12"/>
        <v>-58.468277920362496</v>
      </c>
      <c r="W9" s="6">
        <f t="shared" si="13"/>
        <v>9.0599754127151471</v>
      </c>
      <c r="X9" s="6">
        <f t="shared" si="14"/>
        <v>-7.7095989150829354</v>
      </c>
      <c r="Y9" s="6">
        <f t="shared" si="15"/>
        <v>0</v>
      </c>
    </row>
    <row r="10" spans="1:25" ht="37.5" x14ac:dyDescent="0.3">
      <c r="A10" s="2" t="s">
        <v>19</v>
      </c>
      <c r="B10" s="1" t="s">
        <v>44</v>
      </c>
      <c r="C10" s="6">
        <v>929.77</v>
      </c>
      <c r="D10" s="6">
        <v>148.03</v>
      </c>
      <c r="E10" s="6">
        <v>156.41</v>
      </c>
      <c r="F10" s="6">
        <v>166.18</v>
      </c>
      <c r="G10" s="6">
        <v>166.18</v>
      </c>
      <c r="H10" s="6">
        <f t="shared" si="0"/>
        <v>-773.36</v>
      </c>
      <c r="I10" s="6">
        <f t="shared" si="1"/>
        <v>8.3799999999999955</v>
      </c>
      <c r="J10" s="6">
        <f t="shared" si="16"/>
        <v>-763.58999999999992</v>
      </c>
      <c r="K10" s="6">
        <f t="shared" si="2"/>
        <v>18.150000000000006</v>
      </c>
      <c r="L10" s="6">
        <f t="shared" si="3"/>
        <v>9.7700000000000102</v>
      </c>
      <c r="M10" s="6">
        <f t="shared" si="17"/>
        <v>-763.58999999999992</v>
      </c>
      <c r="N10" s="6">
        <f t="shared" si="4"/>
        <v>18.150000000000006</v>
      </c>
      <c r="O10" s="6">
        <f t="shared" si="5"/>
        <v>9.7700000000000102</v>
      </c>
      <c r="P10" s="6">
        <f t="shared" si="6"/>
        <v>0</v>
      </c>
      <c r="Q10" s="6">
        <f t="shared" si="7"/>
        <v>-83.177560041730743</v>
      </c>
      <c r="R10" s="6">
        <f t="shared" si="8"/>
        <v>5.6610146591907125</v>
      </c>
      <c r="S10" s="6">
        <f t="shared" si="9"/>
        <v>-82.126762532669375</v>
      </c>
      <c r="T10" s="6">
        <f t="shared" si="10"/>
        <v>12.261028169965556</v>
      </c>
      <c r="U10" s="6">
        <f t="shared" si="11"/>
        <v>6.2464036826289941</v>
      </c>
      <c r="V10" s="6">
        <f t="shared" si="12"/>
        <v>-82.126762532669375</v>
      </c>
      <c r="W10" s="6">
        <f t="shared" si="13"/>
        <v>12.261028169965556</v>
      </c>
      <c r="X10" s="6">
        <f t="shared" si="14"/>
        <v>6.2464036826289941</v>
      </c>
      <c r="Y10" s="6">
        <f t="shared" si="15"/>
        <v>0</v>
      </c>
    </row>
    <row r="11" spans="1:25" ht="37.5" x14ac:dyDescent="0.3">
      <c r="A11" s="2" t="s">
        <v>20</v>
      </c>
      <c r="B11" s="1" t="s">
        <v>45</v>
      </c>
      <c r="C11" s="6">
        <v>862.13</v>
      </c>
      <c r="D11" s="6">
        <v>784.62</v>
      </c>
      <c r="E11" s="6">
        <v>1191.8699999999999</v>
      </c>
      <c r="F11" s="6">
        <v>1216.5999999999999</v>
      </c>
      <c r="G11" s="6">
        <v>1218.21</v>
      </c>
      <c r="H11" s="6">
        <f t="shared" si="0"/>
        <v>329.7399999999999</v>
      </c>
      <c r="I11" s="6">
        <f t="shared" si="1"/>
        <v>407.24999999999989</v>
      </c>
      <c r="J11" s="6">
        <f t="shared" si="16"/>
        <v>354.46999999999991</v>
      </c>
      <c r="K11" s="6">
        <f t="shared" si="2"/>
        <v>431.9799999999999</v>
      </c>
      <c r="L11" s="6">
        <f t="shared" si="3"/>
        <v>24.730000000000018</v>
      </c>
      <c r="M11" s="6">
        <f t="shared" si="17"/>
        <v>356.08000000000004</v>
      </c>
      <c r="N11" s="6">
        <f t="shared" si="4"/>
        <v>433.59000000000003</v>
      </c>
      <c r="O11" s="6">
        <f t="shared" si="5"/>
        <v>26.340000000000146</v>
      </c>
      <c r="P11" s="6">
        <f t="shared" si="6"/>
        <v>1.6100000000001273</v>
      </c>
      <c r="Q11" s="6">
        <f t="shared" si="7"/>
        <v>38.247132103047079</v>
      </c>
      <c r="R11" s="6">
        <f t="shared" si="8"/>
        <v>51.90410644643265</v>
      </c>
      <c r="S11" s="6">
        <f t="shared" si="9"/>
        <v>41.115609014881727</v>
      </c>
      <c r="T11" s="6">
        <f t="shared" si="10"/>
        <v>55.055950651270678</v>
      </c>
      <c r="U11" s="6">
        <f t="shared" si="11"/>
        <v>2.0748907179474259</v>
      </c>
      <c r="V11" s="6">
        <f t="shared" si="12"/>
        <v>41.302355793209841</v>
      </c>
      <c r="W11" s="6">
        <f t="shared" si="13"/>
        <v>55.261145522673417</v>
      </c>
      <c r="X11" s="6">
        <f t="shared" si="14"/>
        <v>2.2099725641219408</v>
      </c>
      <c r="Y11" s="6">
        <f t="shared" si="15"/>
        <v>0.1323360184119764</v>
      </c>
    </row>
    <row r="12" spans="1:25" ht="54.75" customHeight="1" x14ac:dyDescent="0.3">
      <c r="A12" s="2" t="s">
        <v>21</v>
      </c>
      <c r="B12" s="1" t="s">
        <v>4</v>
      </c>
      <c r="C12" s="6">
        <v>1.42</v>
      </c>
      <c r="D12" s="6">
        <v>1.08</v>
      </c>
      <c r="E12" s="6">
        <v>2.16</v>
      </c>
      <c r="F12" s="6">
        <v>2.16</v>
      </c>
      <c r="G12" s="6">
        <v>2.16</v>
      </c>
      <c r="H12" s="6">
        <f t="shared" si="0"/>
        <v>0.74000000000000021</v>
      </c>
      <c r="I12" s="6">
        <f t="shared" si="1"/>
        <v>1.08</v>
      </c>
      <c r="J12" s="6">
        <f t="shared" si="16"/>
        <v>0.74000000000000021</v>
      </c>
      <c r="K12" s="6">
        <f t="shared" si="2"/>
        <v>1.08</v>
      </c>
      <c r="L12" s="6">
        <f t="shared" si="3"/>
        <v>0</v>
      </c>
      <c r="M12" s="6">
        <f t="shared" si="17"/>
        <v>0.74000000000000021</v>
      </c>
      <c r="N12" s="6">
        <f t="shared" si="4"/>
        <v>1.08</v>
      </c>
      <c r="O12" s="6">
        <f t="shared" si="5"/>
        <v>0</v>
      </c>
      <c r="P12" s="6">
        <f t="shared" si="6"/>
        <v>0</v>
      </c>
      <c r="Q12" s="6">
        <f t="shared" si="7"/>
        <v>52.112676056338046</v>
      </c>
      <c r="R12" s="6">
        <f t="shared" si="8"/>
        <v>100</v>
      </c>
      <c r="S12" s="6">
        <f t="shared" si="9"/>
        <v>52.112676056338046</v>
      </c>
      <c r="T12" s="6">
        <f t="shared" si="10"/>
        <v>100</v>
      </c>
      <c r="U12" s="6">
        <f t="shared" si="11"/>
        <v>0</v>
      </c>
      <c r="V12" s="6">
        <f t="shared" si="12"/>
        <v>52.112676056338046</v>
      </c>
      <c r="W12" s="6">
        <f t="shared" si="13"/>
        <v>100</v>
      </c>
      <c r="X12" s="6">
        <f t="shared" si="14"/>
        <v>0</v>
      </c>
      <c r="Y12" s="6">
        <f t="shared" si="15"/>
        <v>0</v>
      </c>
    </row>
    <row r="13" spans="1:25" ht="54" customHeight="1" x14ac:dyDescent="0.3">
      <c r="A13" s="2" t="s">
        <v>22</v>
      </c>
      <c r="B13" s="1" t="s">
        <v>46</v>
      </c>
      <c r="C13" s="6">
        <v>111.58</v>
      </c>
      <c r="D13" s="6">
        <v>95.57</v>
      </c>
      <c r="E13" s="6">
        <v>138.19</v>
      </c>
      <c r="F13" s="6">
        <v>140.19</v>
      </c>
      <c r="G13" s="6">
        <v>144.19</v>
      </c>
      <c r="H13" s="6">
        <f t="shared" si="0"/>
        <v>26.61</v>
      </c>
      <c r="I13" s="6">
        <f t="shared" si="1"/>
        <v>42.620000000000005</v>
      </c>
      <c r="J13" s="6">
        <f t="shared" si="16"/>
        <v>28.61</v>
      </c>
      <c r="K13" s="6">
        <f t="shared" si="2"/>
        <v>44.620000000000005</v>
      </c>
      <c r="L13" s="6">
        <f t="shared" si="3"/>
        <v>2</v>
      </c>
      <c r="M13" s="6">
        <f t="shared" si="17"/>
        <v>32.61</v>
      </c>
      <c r="N13" s="6">
        <f t="shared" si="4"/>
        <v>48.620000000000005</v>
      </c>
      <c r="O13" s="6">
        <f t="shared" si="5"/>
        <v>6</v>
      </c>
      <c r="P13" s="6">
        <f t="shared" si="6"/>
        <v>4</v>
      </c>
      <c r="Q13" s="6">
        <f t="shared" si="7"/>
        <v>23.848359921132811</v>
      </c>
      <c r="R13" s="6">
        <f t="shared" si="8"/>
        <v>44.595584388406394</v>
      </c>
      <c r="S13" s="6">
        <f t="shared" si="9"/>
        <v>25.640795841548652</v>
      </c>
      <c r="T13" s="6">
        <f t="shared" si="10"/>
        <v>46.68829130480276</v>
      </c>
      <c r="U13" s="6">
        <f t="shared" si="11"/>
        <v>1.4472827266806689</v>
      </c>
      <c r="V13" s="6">
        <f t="shared" si="12"/>
        <v>29.225667682380362</v>
      </c>
      <c r="W13" s="6">
        <f t="shared" si="13"/>
        <v>50.873705137595493</v>
      </c>
      <c r="X13" s="6">
        <f t="shared" si="14"/>
        <v>4.3418481800419784</v>
      </c>
      <c r="Y13" s="6">
        <f t="shared" si="15"/>
        <v>2.853270561380981</v>
      </c>
    </row>
    <row r="14" spans="1:25" ht="93.75" x14ac:dyDescent="0.3">
      <c r="A14" s="2" t="s">
        <v>23</v>
      </c>
      <c r="B14" s="1" t="s">
        <v>47</v>
      </c>
      <c r="C14" s="6">
        <v>166.9</v>
      </c>
      <c r="D14" s="6">
        <v>262.7</v>
      </c>
      <c r="E14" s="6">
        <v>267.23</v>
      </c>
      <c r="F14" s="6">
        <v>270.12</v>
      </c>
      <c r="G14" s="6">
        <v>270.12</v>
      </c>
      <c r="H14" s="6">
        <f t="shared" si="0"/>
        <v>100.33000000000001</v>
      </c>
      <c r="I14" s="6">
        <f t="shared" si="1"/>
        <v>4.5300000000000296</v>
      </c>
      <c r="J14" s="6">
        <f t="shared" si="16"/>
        <v>103.22</v>
      </c>
      <c r="K14" s="6">
        <f t="shared" si="2"/>
        <v>7.4200000000000159</v>
      </c>
      <c r="L14" s="6">
        <f t="shared" si="3"/>
        <v>2.8899999999999864</v>
      </c>
      <c r="M14" s="6">
        <f t="shared" si="17"/>
        <v>103.22</v>
      </c>
      <c r="N14" s="6">
        <f t="shared" si="4"/>
        <v>7.4200000000000159</v>
      </c>
      <c r="O14" s="6">
        <f t="shared" si="5"/>
        <v>2.8899999999999864</v>
      </c>
      <c r="P14" s="6">
        <f t="shared" si="6"/>
        <v>0</v>
      </c>
      <c r="Q14" s="6">
        <f t="shared" si="7"/>
        <v>60.113840623127629</v>
      </c>
      <c r="R14" s="6">
        <f t="shared" si="8"/>
        <v>1.7244004567948252</v>
      </c>
      <c r="S14" s="6">
        <f t="shared" si="9"/>
        <v>61.845416417016168</v>
      </c>
      <c r="T14" s="6">
        <f t="shared" si="10"/>
        <v>2.8245146555005789</v>
      </c>
      <c r="U14" s="6">
        <f t="shared" si="11"/>
        <v>1.0814654043333434</v>
      </c>
      <c r="V14" s="6">
        <f t="shared" si="12"/>
        <v>61.845416417016168</v>
      </c>
      <c r="W14" s="6">
        <f t="shared" si="13"/>
        <v>2.8245146555005789</v>
      </c>
      <c r="X14" s="6">
        <f t="shared" si="14"/>
        <v>1.0814654043333434</v>
      </c>
      <c r="Y14" s="6">
        <f t="shared" si="15"/>
        <v>0</v>
      </c>
    </row>
    <row r="15" spans="1:25" ht="37.5" x14ac:dyDescent="0.3">
      <c r="A15" s="2" t="s">
        <v>24</v>
      </c>
      <c r="B15" s="1" t="s">
        <v>48</v>
      </c>
      <c r="C15" s="6">
        <v>883.15</v>
      </c>
      <c r="D15" s="6">
        <v>1145.08</v>
      </c>
      <c r="E15" s="6">
        <v>1267.6300000000001</v>
      </c>
      <c r="F15" s="6">
        <v>1483.81</v>
      </c>
      <c r="G15" s="6">
        <v>1638.88</v>
      </c>
      <c r="H15" s="6">
        <f t="shared" si="0"/>
        <v>384.48000000000013</v>
      </c>
      <c r="I15" s="6">
        <f t="shared" si="1"/>
        <v>122.55000000000018</v>
      </c>
      <c r="J15" s="6">
        <f t="shared" si="16"/>
        <v>600.66</v>
      </c>
      <c r="K15" s="6">
        <f t="shared" si="2"/>
        <v>338.73</v>
      </c>
      <c r="L15" s="6">
        <f t="shared" si="3"/>
        <v>216.17999999999984</v>
      </c>
      <c r="M15" s="6">
        <f t="shared" si="17"/>
        <v>755.73000000000013</v>
      </c>
      <c r="N15" s="6">
        <f t="shared" si="4"/>
        <v>493.80000000000018</v>
      </c>
      <c r="O15" s="6">
        <f t="shared" si="5"/>
        <v>371.25</v>
      </c>
      <c r="P15" s="6">
        <f t="shared" si="6"/>
        <v>155.07000000000016</v>
      </c>
      <c r="Q15" s="6">
        <f t="shared" si="7"/>
        <v>43.535073317103553</v>
      </c>
      <c r="R15" s="6">
        <f t="shared" si="8"/>
        <v>10.702309008977551</v>
      </c>
      <c r="S15" s="6">
        <f t="shared" si="9"/>
        <v>68.013361263658481</v>
      </c>
      <c r="T15" s="6">
        <f t="shared" si="10"/>
        <v>29.581339295071103</v>
      </c>
      <c r="U15" s="6">
        <f t="shared" si="11"/>
        <v>17.053872186679058</v>
      </c>
      <c r="V15" s="6">
        <f t="shared" si="12"/>
        <v>85.572099869784324</v>
      </c>
      <c r="W15" s="6">
        <f t="shared" si="13"/>
        <v>43.123624550249787</v>
      </c>
      <c r="X15" s="6">
        <f t="shared" si="14"/>
        <v>29.286937039988004</v>
      </c>
      <c r="Y15" s="6">
        <f t="shared" si="15"/>
        <v>10.450798956739746</v>
      </c>
    </row>
    <row r="16" spans="1:25" ht="37.5" x14ac:dyDescent="0.3">
      <c r="A16" s="2" t="s">
        <v>25</v>
      </c>
      <c r="B16" s="1" t="s">
        <v>49</v>
      </c>
      <c r="C16" s="6">
        <v>62.38</v>
      </c>
      <c r="D16" s="6">
        <v>58.31</v>
      </c>
      <c r="E16" s="6">
        <v>92.58</v>
      </c>
      <c r="F16" s="6">
        <v>91.23</v>
      </c>
      <c r="G16" s="6">
        <v>91.23</v>
      </c>
      <c r="H16" s="6">
        <f t="shared" si="0"/>
        <v>30.199999999999996</v>
      </c>
      <c r="I16" s="6">
        <f t="shared" si="1"/>
        <v>34.269999999999996</v>
      </c>
      <c r="J16" s="6">
        <f t="shared" si="16"/>
        <v>28.85</v>
      </c>
      <c r="K16" s="6">
        <f t="shared" si="2"/>
        <v>32.92</v>
      </c>
      <c r="L16" s="6">
        <f t="shared" si="3"/>
        <v>-1.3499999999999943</v>
      </c>
      <c r="M16" s="6">
        <f t="shared" si="17"/>
        <v>28.85</v>
      </c>
      <c r="N16" s="6">
        <f t="shared" si="4"/>
        <v>32.92</v>
      </c>
      <c r="O16" s="6">
        <f t="shared" si="5"/>
        <v>-1.3499999999999943</v>
      </c>
      <c r="P16" s="6">
        <f t="shared" si="6"/>
        <v>0</v>
      </c>
      <c r="Q16" s="6">
        <f t="shared" si="7"/>
        <v>48.412952869509439</v>
      </c>
      <c r="R16" s="6">
        <f t="shared" si="8"/>
        <v>58.772080260675693</v>
      </c>
      <c r="S16" s="6">
        <f t="shared" si="9"/>
        <v>46.248797691567802</v>
      </c>
      <c r="T16" s="6">
        <f t="shared" si="10"/>
        <v>56.456868461670382</v>
      </c>
      <c r="U16" s="6">
        <f t="shared" si="11"/>
        <v>-1.4581983149708293</v>
      </c>
      <c r="V16" s="6">
        <f t="shared" si="12"/>
        <v>46.248797691567802</v>
      </c>
      <c r="W16" s="6">
        <f t="shared" si="13"/>
        <v>56.456868461670382</v>
      </c>
      <c r="X16" s="6">
        <f t="shared" si="14"/>
        <v>-1.4581983149708293</v>
      </c>
      <c r="Y16" s="6">
        <f t="shared" si="15"/>
        <v>0</v>
      </c>
    </row>
    <row r="17" spans="1:25" ht="56.25" x14ac:dyDescent="0.3">
      <c r="A17" s="2" t="s">
        <v>26</v>
      </c>
      <c r="B17" s="1" t="s">
        <v>5</v>
      </c>
      <c r="C17" s="6">
        <v>265.83999999999997</v>
      </c>
      <c r="D17" s="6">
        <v>305.52</v>
      </c>
      <c r="E17" s="6">
        <v>417.12</v>
      </c>
      <c r="F17" s="6">
        <v>476.93</v>
      </c>
      <c r="G17" s="6">
        <v>449.75</v>
      </c>
      <c r="H17" s="6">
        <f t="shared" si="0"/>
        <v>151.28000000000003</v>
      </c>
      <c r="I17" s="6">
        <f t="shared" si="1"/>
        <v>111.60000000000002</v>
      </c>
      <c r="J17" s="6">
        <f t="shared" si="16"/>
        <v>211.09000000000003</v>
      </c>
      <c r="K17" s="6">
        <f t="shared" si="2"/>
        <v>171.41000000000003</v>
      </c>
      <c r="L17" s="6">
        <f t="shared" si="3"/>
        <v>59.81</v>
      </c>
      <c r="M17" s="6">
        <f t="shared" si="17"/>
        <v>183.91000000000003</v>
      </c>
      <c r="N17" s="6">
        <f t="shared" si="4"/>
        <v>144.23000000000002</v>
      </c>
      <c r="O17" s="6">
        <f t="shared" si="5"/>
        <v>32.629999999999995</v>
      </c>
      <c r="P17" s="6">
        <f t="shared" si="6"/>
        <v>-27.180000000000007</v>
      </c>
      <c r="Q17" s="6">
        <f t="shared" si="7"/>
        <v>56.906409870598878</v>
      </c>
      <c r="R17" s="6">
        <f t="shared" si="8"/>
        <v>36.527886881382585</v>
      </c>
      <c r="S17" s="6">
        <f t="shared" si="9"/>
        <v>79.404905206139063</v>
      </c>
      <c r="T17" s="6">
        <f t="shared" si="10"/>
        <v>56.104346687614566</v>
      </c>
      <c r="U17" s="6">
        <f t="shared" si="11"/>
        <v>14.338799386267738</v>
      </c>
      <c r="V17" s="6">
        <f t="shared" si="12"/>
        <v>69.180710201625061</v>
      </c>
      <c r="W17" s="6">
        <f t="shared" si="13"/>
        <v>47.20803875360042</v>
      </c>
      <c r="X17" s="6">
        <f t="shared" si="14"/>
        <v>7.8226889144610681</v>
      </c>
      <c r="Y17" s="6">
        <f t="shared" si="15"/>
        <v>-5.698949531377778</v>
      </c>
    </row>
    <row r="18" spans="1:25" ht="37.5" x14ac:dyDescent="0.3">
      <c r="A18" s="2" t="s">
        <v>27</v>
      </c>
      <c r="B18" s="1" t="s">
        <v>50</v>
      </c>
      <c r="C18" s="6">
        <v>927.5</v>
      </c>
      <c r="D18" s="6">
        <v>879.22</v>
      </c>
      <c r="E18" s="6">
        <v>1425.82</v>
      </c>
      <c r="F18" s="6">
        <v>1280.94</v>
      </c>
      <c r="G18" s="6">
        <v>1407.63</v>
      </c>
      <c r="H18" s="6">
        <f t="shared" si="0"/>
        <v>498.31999999999994</v>
      </c>
      <c r="I18" s="6">
        <f t="shared" si="1"/>
        <v>546.59999999999991</v>
      </c>
      <c r="J18" s="6">
        <f t="shared" si="16"/>
        <v>353.44000000000005</v>
      </c>
      <c r="K18" s="6">
        <f t="shared" si="2"/>
        <v>401.72</v>
      </c>
      <c r="L18" s="6">
        <f t="shared" si="3"/>
        <v>-144.87999999999988</v>
      </c>
      <c r="M18" s="6">
        <f t="shared" si="17"/>
        <v>480.13000000000011</v>
      </c>
      <c r="N18" s="6">
        <f t="shared" si="4"/>
        <v>528.41000000000008</v>
      </c>
      <c r="O18" s="6">
        <f t="shared" si="5"/>
        <v>-18.189999999999827</v>
      </c>
      <c r="P18" s="6">
        <f t="shared" si="6"/>
        <v>126.69000000000005</v>
      </c>
      <c r="Q18" s="6">
        <f t="shared" si="7"/>
        <v>53.727223719676545</v>
      </c>
      <c r="R18" s="6">
        <f t="shared" si="8"/>
        <v>62.16874047451148</v>
      </c>
      <c r="S18" s="6">
        <f t="shared" si="9"/>
        <v>38.106738544474382</v>
      </c>
      <c r="T18" s="6">
        <f t="shared" si="10"/>
        <v>45.690498396305799</v>
      </c>
      <c r="U18" s="6">
        <f t="shared" si="11"/>
        <v>-10.161170414217779</v>
      </c>
      <c r="V18" s="6">
        <f t="shared" si="12"/>
        <v>51.766037735849068</v>
      </c>
      <c r="W18" s="6">
        <f t="shared" si="13"/>
        <v>60.099861240645112</v>
      </c>
      <c r="X18" s="6">
        <f t="shared" si="14"/>
        <v>-1.275757108190362</v>
      </c>
      <c r="Y18" s="6">
        <f t="shared" si="15"/>
        <v>9.8903929926460279</v>
      </c>
    </row>
    <row r="19" spans="1:25" ht="37.5" x14ac:dyDescent="0.3">
      <c r="A19" s="2" t="s">
        <v>28</v>
      </c>
      <c r="B19" s="1" t="s">
        <v>51</v>
      </c>
      <c r="C19" s="6">
        <v>318.45</v>
      </c>
      <c r="D19" s="6">
        <v>297.37</v>
      </c>
      <c r="E19" s="6">
        <v>334.03</v>
      </c>
      <c r="F19" s="6">
        <v>324.44</v>
      </c>
      <c r="G19" s="6">
        <v>327.71</v>
      </c>
      <c r="H19" s="6">
        <f t="shared" si="0"/>
        <v>15.579999999999984</v>
      </c>
      <c r="I19" s="6">
        <f t="shared" si="1"/>
        <v>36.659999999999968</v>
      </c>
      <c r="J19" s="6">
        <f t="shared" si="16"/>
        <v>5.9900000000000091</v>
      </c>
      <c r="K19" s="6">
        <f t="shared" si="2"/>
        <v>27.069999999999993</v>
      </c>
      <c r="L19" s="6">
        <f t="shared" si="3"/>
        <v>-9.589999999999975</v>
      </c>
      <c r="M19" s="6">
        <f t="shared" si="17"/>
        <v>9.2599999999999909</v>
      </c>
      <c r="N19" s="6">
        <f t="shared" si="4"/>
        <v>30.339999999999975</v>
      </c>
      <c r="O19" s="6">
        <f t="shared" si="5"/>
        <v>-6.3199999999999932</v>
      </c>
      <c r="P19" s="6">
        <f t="shared" si="6"/>
        <v>3.2699999999999818</v>
      </c>
      <c r="Q19" s="6">
        <f t="shared" si="7"/>
        <v>4.8924477940021944</v>
      </c>
      <c r="R19" s="6">
        <f t="shared" si="8"/>
        <v>12.328076134108997</v>
      </c>
      <c r="S19" s="6">
        <f t="shared" si="9"/>
        <v>1.8809860260637521</v>
      </c>
      <c r="T19" s="6">
        <f t="shared" si="10"/>
        <v>9.1031375054645594</v>
      </c>
      <c r="U19" s="6">
        <f t="shared" si="11"/>
        <v>-2.8709996108133993</v>
      </c>
      <c r="V19" s="6">
        <f t="shared" si="12"/>
        <v>2.9078348249332606</v>
      </c>
      <c r="W19" s="6">
        <f t="shared" si="13"/>
        <v>10.202777684366254</v>
      </c>
      <c r="X19" s="6">
        <f t="shared" si="14"/>
        <v>-1.8920456246444957</v>
      </c>
      <c r="Y19" s="6">
        <f t="shared" si="15"/>
        <v>1.007890519048189</v>
      </c>
    </row>
    <row r="20" spans="1:25" ht="42" customHeight="1" x14ac:dyDescent="0.3">
      <c r="A20" s="2" t="s">
        <v>29</v>
      </c>
      <c r="B20" s="1" t="s">
        <v>52</v>
      </c>
      <c r="C20" s="6">
        <v>298.52</v>
      </c>
      <c r="D20" s="6">
        <v>250.74</v>
      </c>
      <c r="E20" s="6">
        <v>251.32</v>
      </c>
      <c r="F20" s="6">
        <v>252.65</v>
      </c>
      <c r="G20" s="6">
        <v>269.10000000000002</v>
      </c>
      <c r="H20" s="6">
        <f t="shared" si="0"/>
        <v>-47.199999999999989</v>
      </c>
      <c r="I20" s="6">
        <f t="shared" si="1"/>
        <v>0.57999999999998408</v>
      </c>
      <c r="J20" s="6">
        <f t="shared" si="16"/>
        <v>-45.869999999999976</v>
      </c>
      <c r="K20" s="6">
        <f t="shared" si="2"/>
        <v>1.9099999999999966</v>
      </c>
      <c r="L20" s="6">
        <f t="shared" si="3"/>
        <v>1.3300000000000125</v>
      </c>
      <c r="M20" s="6">
        <f t="shared" si="17"/>
        <v>-29.419999999999959</v>
      </c>
      <c r="N20" s="6">
        <f t="shared" si="4"/>
        <v>18.360000000000014</v>
      </c>
      <c r="O20" s="6">
        <f t="shared" si="5"/>
        <v>17.78000000000003</v>
      </c>
      <c r="P20" s="6">
        <f t="shared" si="6"/>
        <v>16.450000000000017</v>
      </c>
      <c r="Q20" s="6">
        <f t="shared" si="7"/>
        <v>-15.811335923891193</v>
      </c>
      <c r="R20" s="6">
        <f t="shared" si="8"/>
        <v>0.23131530669218137</v>
      </c>
      <c r="S20" s="6">
        <f t="shared" si="9"/>
        <v>-15.365804636205269</v>
      </c>
      <c r="T20" s="6">
        <f t="shared" si="10"/>
        <v>0.76174523410703898</v>
      </c>
      <c r="U20" s="6">
        <f t="shared" si="11"/>
        <v>0.52920579341079588</v>
      </c>
      <c r="V20" s="6">
        <f t="shared" si="12"/>
        <v>-9.8552860779847151</v>
      </c>
      <c r="W20" s="6">
        <f t="shared" si="13"/>
        <v>7.3223259152907332</v>
      </c>
      <c r="X20" s="6">
        <f t="shared" si="14"/>
        <v>7.0746458698074406</v>
      </c>
      <c r="Y20" s="6">
        <f t="shared" si="15"/>
        <v>6.5109835741143911</v>
      </c>
    </row>
    <row r="21" spans="1:25" ht="41.25" customHeight="1" x14ac:dyDescent="0.3">
      <c r="A21" s="2" t="s">
        <v>30</v>
      </c>
      <c r="B21" s="1" t="s">
        <v>53</v>
      </c>
      <c r="C21" s="6">
        <v>9082.2199999999993</v>
      </c>
      <c r="D21" s="6">
        <v>7712.08</v>
      </c>
      <c r="E21" s="6">
        <v>7193.61</v>
      </c>
      <c r="F21" s="6">
        <v>8600.7800000000007</v>
      </c>
      <c r="G21" s="6">
        <v>11416.83</v>
      </c>
      <c r="H21" s="6">
        <f t="shared" si="0"/>
        <v>-1888.6099999999997</v>
      </c>
      <c r="I21" s="6">
        <f t="shared" si="1"/>
        <v>-518.47000000000025</v>
      </c>
      <c r="J21" s="6">
        <f t="shared" si="16"/>
        <v>-481.43999999999869</v>
      </c>
      <c r="K21" s="6">
        <f t="shared" si="2"/>
        <v>888.70000000000073</v>
      </c>
      <c r="L21" s="6">
        <f t="shared" si="3"/>
        <v>1407.170000000001</v>
      </c>
      <c r="M21" s="6">
        <f t="shared" si="17"/>
        <v>2334.6100000000006</v>
      </c>
      <c r="N21" s="6">
        <f t="shared" si="4"/>
        <v>3704.75</v>
      </c>
      <c r="O21" s="6">
        <f t="shared" si="5"/>
        <v>4223.22</v>
      </c>
      <c r="P21" s="6">
        <f t="shared" si="6"/>
        <v>2816.0499999999993</v>
      </c>
      <c r="Q21" s="6">
        <f t="shared" si="7"/>
        <v>-20.794585464787247</v>
      </c>
      <c r="R21" s="6">
        <f t="shared" si="8"/>
        <v>-6.7228296386966946</v>
      </c>
      <c r="S21" s="6">
        <f t="shared" si="9"/>
        <v>-5.300906606534511</v>
      </c>
      <c r="T21" s="6">
        <f t="shared" si="10"/>
        <v>11.523480046887485</v>
      </c>
      <c r="U21" s="6">
        <f t="shared" si="11"/>
        <v>19.561388510080491</v>
      </c>
      <c r="V21" s="6">
        <f t="shared" si="12"/>
        <v>25.705279105769293</v>
      </c>
      <c r="W21" s="6">
        <f t="shared" si="13"/>
        <v>48.038272424559921</v>
      </c>
      <c r="X21" s="6">
        <f t="shared" si="14"/>
        <v>58.707936627089879</v>
      </c>
      <c r="Y21" s="6">
        <f t="shared" si="15"/>
        <v>32.74179783694035</v>
      </c>
    </row>
    <row r="22" spans="1:25" ht="75" customHeight="1" x14ac:dyDescent="0.3">
      <c r="A22" s="2" t="s">
        <v>31</v>
      </c>
      <c r="B22" s="1" t="s">
        <v>54</v>
      </c>
      <c r="C22" s="6">
        <v>3975.65</v>
      </c>
      <c r="D22" s="6">
        <v>3831.96</v>
      </c>
      <c r="E22" s="6">
        <v>3216.03</v>
      </c>
      <c r="F22" s="6">
        <v>3334.24</v>
      </c>
      <c r="G22" s="6">
        <v>3230.5</v>
      </c>
      <c r="H22" s="6">
        <f t="shared" si="0"/>
        <v>-759.61999999999989</v>
      </c>
      <c r="I22" s="6">
        <f t="shared" si="1"/>
        <v>-615.92999999999984</v>
      </c>
      <c r="J22" s="6">
        <f t="shared" si="16"/>
        <v>-641.41000000000031</v>
      </c>
      <c r="K22" s="6">
        <f t="shared" si="2"/>
        <v>-497.72000000000025</v>
      </c>
      <c r="L22" s="6">
        <f t="shared" si="3"/>
        <v>118.20999999999958</v>
      </c>
      <c r="M22" s="6">
        <f t="shared" si="17"/>
        <v>-745.15000000000009</v>
      </c>
      <c r="N22" s="6">
        <f t="shared" si="4"/>
        <v>-601.46</v>
      </c>
      <c r="O22" s="6">
        <f t="shared" si="5"/>
        <v>14.4699999999998</v>
      </c>
      <c r="P22" s="6">
        <f t="shared" si="6"/>
        <v>-103.73999999999978</v>
      </c>
      <c r="Q22" s="6">
        <f t="shared" si="7"/>
        <v>-19.106812722447899</v>
      </c>
      <c r="R22" s="6">
        <f t="shared" si="8"/>
        <v>-16.073497635674698</v>
      </c>
      <c r="S22" s="6">
        <f t="shared" si="9"/>
        <v>-16.133462452680703</v>
      </c>
      <c r="T22" s="6">
        <f t="shared" si="10"/>
        <v>-12.988653326235138</v>
      </c>
      <c r="U22" s="6">
        <f t="shared" si="11"/>
        <v>3.6756497918240711</v>
      </c>
      <c r="V22" s="6">
        <f t="shared" si="12"/>
        <v>-18.742847081609298</v>
      </c>
      <c r="W22" s="6">
        <f t="shared" si="13"/>
        <v>-15.695884090648121</v>
      </c>
      <c r="X22" s="6">
        <f t="shared" si="14"/>
        <v>0.44993361380333852</v>
      </c>
      <c r="Y22" s="6">
        <f t="shared" si="15"/>
        <v>-3.111353711790386</v>
      </c>
    </row>
    <row r="23" spans="1:25" ht="56.25" x14ac:dyDescent="0.3">
      <c r="A23" s="2" t="s">
        <v>32</v>
      </c>
      <c r="B23" s="1" t="s">
        <v>55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f t="shared" si="0"/>
        <v>0</v>
      </c>
      <c r="I23" s="6">
        <f t="shared" si="1"/>
        <v>0</v>
      </c>
      <c r="J23" s="6">
        <f t="shared" si="16"/>
        <v>0</v>
      </c>
      <c r="K23" s="6">
        <f t="shared" si="2"/>
        <v>0</v>
      </c>
      <c r="L23" s="6">
        <f t="shared" si="3"/>
        <v>0</v>
      </c>
      <c r="M23" s="6">
        <f t="shared" si="17"/>
        <v>0</v>
      </c>
      <c r="N23" s="6">
        <f t="shared" si="4"/>
        <v>0</v>
      </c>
      <c r="O23" s="6">
        <f t="shared" si="5"/>
        <v>0</v>
      </c>
      <c r="P23" s="6">
        <f t="shared" si="6"/>
        <v>0</v>
      </c>
      <c r="Q23" s="6" t="s">
        <v>70</v>
      </c>
      <c r="R23" s="6" t="s">
        <v>70</v>
      </c>
      <c r="S23" s="6" t="s">
        <v>70</v>
      </c>
      <c r="T23" s="6" t="s">
        <v>70</v>
      </c>
      <c r="U23" s="6" t="s">
        <v>70</v>
      </c>
      <c r="V23" s="6" t="s">
        <v>70</v>
      </c>
      <c r="W23" s="6" t="s">
        <v>70</v>
      </c>
      <c r="X23" s="6" t="s">
        <v>70</v>
      </c>
      <c r="Y23" s="6" t="s">
        <v>70</v>
      </c>
    </row>
    <row r="24" spans="1:25" ht="37.5" x14ac:dyDescent="0.3">
      <c r="A24" s="2" t="s">
        <v>33</v>
      </c>
      <c r="B24" s="1" t="s">
        <v>56</v>
      </c>
      <c r="C24" s="6">
        <v>569.87</v>
      </c>
      <c r="D24" s="6">
        <v>657.52</v>
      </c>
      <c r="E24" s="6">
        <v>1283.94</v>
      </c>
      <c r="F24" s="6">
        <v>1293.6099999999999</v>
      </c>
      <c r="G24" s="6">
        <v>1257.58</v>
      </c>
      <c r="H24" s="6">
        <f t="shared" si="0"/>
        <v>714.07</v>
      </c>
      <c r="I24" s="6">
        <f t="shared" si="1"/>
        <v>626.42000000000007</v>
      </c>
      <c r="J24" s="6">
        <f t="shared" si="16"/>
        <v>723.7399999999999</v>
      </c>
      <c r="K24" s="6">
        <f t="shared" si="2"/>
        <v>636.08999999999992</v>
      </c>
      <c r="L24" s="6">
        <f t="shared" si="3"/>
        <v>9.6699999999998454</v>
      </c>
      <c r="M24" s="6">
        <f t="shared" si="17"/>
        <v>687.70999999999992</v>
      </c>
      <c r="N24" s="6">
        <f t="shared" si="4"/>
        <v>600.05999999999995</v>
      </c>
      <c r="O24" s="6">
        <f t="shared" si="5"/>
        <v>-26.360000000000127</v>
      </c>
      <c r="P24" s="6">
        <f t="shared" si="6"/>
        <v>-36.029999999999973</v>
      </c>
      <c r="Q24" s="6">
        <f t="shared" si="7"/>
        <v>125.30401670556444</v>
      </c>
      <c r="R24" s="6">
        <f t="shared" si="8"/>
        <v>95.270105852293483</v>
      </c>
      <c r="S24" s="6">
        <f t="shared" si="9"/>
        <v>127.00089494095144</v>
      </c>
      <c r="T24" s="6">
        <f t="shared" si="10"/>
        <v>96.740783550310226</v>
      </c>
      <c r="U24" s="6">
        <f t="shared" si="11"/>
        <v>0.75315045874415887</v>
      </c>
      <c r="V24" s="6">
        <f t="shared" si="12"/>
        <v>120.67840033691891</v>
      </c>
      <c r="W24" s="6">
        <f t="shared" si="13"/>
        <v>91.261102323883676</v>
      </c>
      <c r="X24" s="6">
        <f t="shared" si="14"/>
        <v>-2.0530554387276823</v>
      </c>
      <c r="Y24" s="6">
        <f t="shared" si="15"/>
        <v>-2.7852289329859872</v>
      </c>
    </row>
    <row r="25" spans="1:25" ht="56.25" x14ac:dyDescent="0.3">
      <c r="A25" s="2" t="s">
        <v>34</v>
      </c>
      <c r="B25" s="1" t="s">
        <v>57</v>
      </c>
      <c r="C25" s="6">
        <v>6.41</v>
      </c>
      <c r="D25" s="6">
        <v>39.950000000000003</v>
      </c>
      <c r="E25" s="6">
        <v>90</v>
      </c>
      <c r="F25" s="6">
        <v>52.28</v>
      </c>
      <c r="G25" s="6">
        <v>43.91</v>
      </c>
      <c r="H25" s="6">
        <f t="shared" si="0"/>
        <v>83.59</v>
      </c>
      <c r="I25" s="6">
        <f t="shared" si="1"/>
        <v>50.05</v>
      </c>
      <c r="J25" s="6">
        <f t="shared" si="16"/>
        <v>45.870000000000005</v>
      </c>
      <c r="K25" s="6">
        <f t="shared" si="2"/>
        <v>12.329999999999998</v>
      </c>
      <c r="L25" s="6">
        <f t="shared" si="3"/>
        <v>-37.72</v>
      </c>
      <c r="M25" s="6">
        <f t="shared" si="17"/>
        <v>37.5</v>
      </c>
      <c r="N25" s="6">
        <f t="shared" si="4"/>
        <v>3.9599999999999937</v>
      </c>
      <c r="O25" s="6">
        <f t="shared" si="5"/>
        <v>-46.09</v>
      </c>
      <c r="P25" s="6">
        <f t="shared" si="6"/>
        <v>-8.3700000000000045</v>
      </c>
      <c r="Q25" s="6">
        <f>(E25/C25*100)-100</f>
        <v>1304.0561622464897</v>
      </c>
      <c r="R25" s="6">
        <f t="shared" si="8"/>
        <v>125.28160200250312</v>
      </c>
      <c r="S25" s="6">
        <f t="shared" si="9"/>
        <v>715.60062402496101</v>
      </c>
      <c r="T25" s="6">
        <f t="shared" si="10"/>
        <v>30.863579474342941</v>
      </c>
      <c r="U25" s="6">
        <f t="shared" si="11"/>
        <v>-41.911111111111111</v>
      </c>
      <c r="V25" s="6">
        <f t="shared" si="12"/>
        <v>585.02340093603732</v>
      </c>
      <c r="W25" s="6">
        <f t="shared" si="13"/>
        <v>9.9123904881101197</v>
      </c>
      <c r="X25" s="6">
        <f t="shared" si="14"/>
        <v>-51.211111111111116</v>
      </c>
      <c r="Y25" s="6" t="s">
        <v>70</v>
      </c>
    </row>
    <row r="26" spans="1:25" ht="56.25" x14ac:dyDescent="0.3">
      <c r="A26" s="2" t="s">
        <v>35</v>
      </c>
      <c r="B26" s="1" t="s">
        <v>6</v>
      </c>
      <c r="C26" s="6">
        <v>7037.67</v>
      </c>
      <c r="D26" s="6">
        <v>8686.9500000000007</v>
      </c>
      <c r="E26" s="6">
        <v>9649.35</v>
      </c>
      <c r="F26" s="6">
        <v>7703.57</v>
      </c>
      <c r="G26" s="6">
        <v>7426.45</v>
      </c>
      <c r="H26" s="6">
        <f t="shared" si="0"/>
        <v>2611.6800000000003</v>
      </c>
      <c r="I26" s="6">
        <f t="shared" si="1"/>
        <v>962.39999999999964</v>
      </c>
      <c r="J26" s="6">
        <f t="shared" si="16"/>
        <v>665.89999999999964</v>
      </c>
      <c r="K26" s="6">
        <f t="shared" si="2"/>
        <v>-983.38000000000102</v>
      </c>
      <c r="L26" s="6">
        <f>F26-E26</f>
        <v>-1945.7800000000007</v>
      </c>
      <c r="M26" s="6">
        <f t="shared" si="17"/>
        <v>388.77999999999975</v>
      </c>
      <c r="N26" s="6">
        <f t="shared" si="4"/>
        <v>-1260.5000000000009</v>
      </c>
      <c r="O26" s="6">
        <f>G26-E26</f>
        <v>-2222.9000000000005</v>
      </c>
      <c r="P26" s="6">
        <f t="shared" si="6"/>
        <v>-277.11999999999989</v>
      </c>
      <c r="Q26" s="6">
        <f t="shared" si="7"/>
        <v>37.110009420731558</v>
      </c>
      <c r="R26" s="6">
        <f t="shared" si="8"/>
        <v>11.078686996011243</v>
      </c>
      <c r="S26" s="6">
        <f t="shared" si="9"/>
        <v>9.4619383972252251</v>
      </c>
      <c r="T26" s="6">
        <f t="shared" si="10"/>
        <v>-11.320198688837863</v>
      </c>
      <c r="U26" s="6">
        <f t="shared" si="11"/>
        <v>-20.164881572333897</v>
      </c>
      <c r="V26" s="6">
        <f t="shared" si="12"/>
        <v>5.5242715273662952</v>
      </c>
      <c r="W26" s="6">
        <f t="shared" si="13"/>
        <v>-14.510271153857232</v>
      </c>
      <c r="X26" s="6">
        <f t="shared" si="14"/>
        <v>-23.036784861156463</v>
      </c>
      <c r="Y26" s="6">
        <f t="shared" si="15"/>
        <v>-3.5972932030214508</v>
      </c>
    </row>
    <row r="27" spans="1:25" ht="56.25" x14ac:dyDescent="0.3">
      <c r="A27" s="2" t="s">
        <v>36</v>
      </c>
      <c r="B27" s="1" t="s">
        <v>58</v>
      </c>
      <c r="C27" s="6">
        <v>1249.76</v>
      </c>
      <c r="D27" s="6">
        <v>886.09</v>
      </c>
      <c r="E27" s="6">
        <v>952.94</v>
      </c>
      <c r="F27" s="6">
        <v>562.32000000000005</v>
      </c>
      <c r="G27" s="6">
        <v>343.46</v>
      </c>
      <c r="H27" s="6">
        <f t="shared" si="0"/>
        <v>-296.81999999999994</v>
      </c>
      <c r="I27" s="6">
        <f t="shared" si="1"/>
        <v>66.850000000000023</v>
      </c>
      <c r="J27" s="6">
        <f t="shared" si="16"/>
        <v>-687.43999999999994</v>
      </c>
      <c r="K27" s="6">
        <f t="shared" si="2"/>
        <v>-323.77</v>
      </c>
      <c r="L27" s="6">
        <f t="shared" si="3"/>
        <v>-390.62</v>
      </c>
      <c r="M27" s="6">
        <f t="shared" si="17"/>
        <v>-906.3</v>
      </c>
      <c r="N27" s="6">
        <f t="shared" si="4"/>
        <v>-542.63000000000011</v>
      </c>
      <c r="O27" s="6">
        <f t="shared" si="5"/>
        <v>-609.48</v>
      </c>
      <c r="P27" s="6">
        <f t="shared" si="6"/>
        <v>-218.86000000000007</v>
      </c>
      <c r="Q27" s="6">
        <f t="shared" si="7"/>
        <v>-23.750160030725894</v>
      </c>
      <c r="R27" s="6">
        <f t="shared" si="8"/>
        <v>7.5443803676827486</v>
      </c>
      <c r="S27" s="6">
        <f t="shared" si="9"/>
        <v>-55.005761106132375</v>
      </c>
      <c r="T27" s="6">
        <f t="shared" si="10"/>
        <v>-36.539177735895898</v>
      </c>
      <c r="U27" s="6">
        <f t="shared" si="11"/>
        <v>-40.99103826054106</v>
      </c>
      <c r="V27" s="6">
        <f t="shared" si="12"/>
        <v>-72.517923441300724</v>
      </c>
      <c r="W27" s="6">
        <f t="shared" si="13"/>
        <v>-61.238700357751476</v>
      </c>
      <c r="X27" s="6">
        <f t="shared" si="14"/>
        <v>-63.95785673809474</v>
      </c>
      <c r="Y27" s="6">
        <f t="shared" si="15"/>
        <v>-38.920899132166738</v>
      </c>
    </row>
    <row r="28" spans="1:25" ht="98.25" customHeight="1" x14ac:dyDescent="0.3">
      <c r="A28" s="2" t="s">
        <v>37</v>
      </c>
      <c r="B28" s="1" t="s">
        <v>59</v>
      </c>
      <c r="C28" s="6">
        <v>1511.98</v>
      </c>
      <c r="D28" s="6">
        <v>1273.8399999999999</v>
      </c>
      <c r="E28" s="6">
        <v>1091.57</v>
      </c>
      <c r="F28" s="6">
        <v>971.78</v>
      </c>
      <c r="G28" s="6">
        <v>838.03</v>
      </c>
      <c r="H28" s="6">
        <f t="shared" si="0"/>
        <v>-420.41000000000008</v>
      </c>
      <c r="I28" s="6">
        <f t="shared" si="1"/>
        <v>-182.26999999999998</v>
      </c>
      <c r="J28" s="6">
        <f t="shared" si="16"/>
        <v>-540.20000000000005</v>
      </c>
      <c r="K28" s="6">
        <f t="shared" si="2"/>
        <v>-302.05999999999995</v>
      </c>
      <c r="L28" s="6">
        <f t="shared" si="3"/>
        <v>-119.78999999999996</v>
      </c>
      <c r="M28" s="6">
        <f t="shared" si="17"/>
        <v>-673.95</v>
      </c>
      <c r="N28" s="6">
        <f t="shared" si="4"/>
        <v>-435.80999999999995</v>
      </c>
      <c r="O28" s="6">
        <f t="shared" si="5"/>
        <v>-253.53999999999996</v>
      </c>
      <c r="P28" s="6">
        <f t="shared" si="6"/>
        <v>-133.75</v>
      </c>
      <c r="Q28" s="6">
        <f t="shared" si="7"/>
        <v>-27.805261974364754</v>
      </c>
      <c r="R28" s="6">
        <f t="shared" si="8"/>
        <v>-14.308704389876283</v>
      </c>
      <c r="S28" s="6">
        <f t="shared" si="9"/>
        <v>-35.727985819918246</v>
      </c>
      <c r="T28" s="6">
        <f t="shared" si="10"/>
        <v>-23.712554166928328</v>
      </c>
      <c r="U28" s="6">
        <f t="shared" si="11"/>
        <v>-10.974101523493687</v>
      </c>
      <c r="V28" s="6">
        <f t="shared" si="12"/>
        <v>-44.574002301617746</v>
      </c>
      <c r="W28" s="6">
        <f t="shared" si="13"/>
        <v>-34.212302957985301</v>
      </c>
      <c r="X28" s="6">
        <f t="shared" si="14"/>
        <v>-23.227094918328646</v>
      </c>
      <c r="Y28" s="6">
        <f t="shared" si="15"/>
        <v>-13.763403239416334</v>
      </c>
    </row>
    <row r="29" spans="1:25" ht="56.25" x14ac:dyDescent="0.3">
      <c r="A29" s="2" t="s">
        <v>38</v>
      </c>
      <c r="B29" s="1" t="s">
        <v>60</v>
      </c>
      <c r="C29" s="6">
        <v>25.53</v>
      </c>
      <c r="D29" s="6">
        <v>23.87</v>
      </c>
      <c r="E29" s="6">
        <v>25.97</v>
      </c>
      <c r="F29" s="6">
        <v>32.299999999999997</v>
      </c>
      <c r="G29" s="6">
        <v>25.29</v>
      </c>
      <c r="H29" s="6">
        <f t="shared" si="0"/>
        <v>0.43999999999999773</v>
      </c>
      <c r="I29" s="6">
        <f t="shared" si="1"/>
        <v>2.0999999999999979</v>
      </c>
      <c r="J29" s="6">
        <f t="shared" si="16"/>
        <v>6.769999999999996</v>
      </c>
      <c r="K29" s="6">
        <f t="shared" si="2"/>
        <v>8.4299999999999962</v>
      </c>
      <c r="L29" s="6">
        <f t="shared" si="3"/>
        <v>6.3299999999999983</v>
      </c>
      <c r="M29" s="6">
        <f t="shared" si="17"/>
        <v>-0.24000000000000199</v>
      </c>
      <c r="N29" s="6">
        <f t="shared" si="4"/>
        <v>1.4199999999999982</v>
      </c>
      <c r="O29" s="6">
        <f t="shared" si="5"/>
        <v>-0.67999999999999972</v>
      </c>
      <c r="P29" s="6">
        <f t="shared" si="6"/>
        <v>-7.009999999999998</v>
      </c>
      <c r="Q29" s="6" t="s">
        <v>70</v>
      </c>
      <c r="R29" s="6">
        <f t="shared" si="8"/>
        <v>8.7976539589442666</v>
      </c>
      <c r="S29" s="6" t="s">
        <v>70</v>
      </c>
      <c r="T29" s="6">
        <f t="shared" si="10"/>
        <v>35.316296606619176</v>
      </c>
      <c r="U29" s="6">
        <f t="shared" si="11"/>
        <v>24.374278013092024</v>
      </c>
      <c r="V29" s="6" t="s">
        <v>70</v>
      </c>
      <c r="W29" s="6">
        <f t="shared" si="13"/>
        <v>5.9488898198575555</v>
      </c>
      <c r="X29" s="6">
        <f t="shared" si="14"/>
        <v>-2.6184058529072018</v>
      </c>
      <c r="Y29" s="6">
        <f t="shared" si="15"/>
        <v>-21.702786377708975</v>
      </c>
    </row>
    <row r="30" spans="1:25" ht="42" customHeight="1" x14ac:dyDescent="0.3">
      <c r="A30" s="2" t="s">
        <v>39</v>
      </c>
      <c r="B30" s="1" t="s">
        <v>61</v>
      </c>
      <c r="C30" s="6" t="s">
        <v>62</v>
      </c>
      <c r="D30" s="6">
        <v>485.04</v>
      </c>
      <c r="E30" s="6">
        <v>483.37</v>
      </c>
      <c r="F30" s="6">
        <v>483.37</v>
      </c>
      <c r="G30" s="6">
        <v>120.84</v>
      </c>
      <c r="H30" s="6" t="s">
        <v>70</v>
      </c>
      <c r="I30" s="6">
        <f t="shared" si="1"/>
        <v>-1.6700000000000159</v>
      </c>
      <c r="J30" s="6" t="s">
        <v>70</v>
      </c>
      <c r="K30" s="6">
        <f t="shared" si="2"/>
        <v>-1.6700000000000159</v>
      </c>
      <c r="L30" s="6">
        <f t="shared" si="3"/>
        <v>0</v>
      </c>
      <c r="M30" s="6" t="s">
        <v>70</v>
      </c>
      <c r="N30" s="6">
        <f t="shared" si="4"/>
        <v>-364.20000000000005</v>
      </c>
      <c r="O30" s="6">
        <f t="shared" si="5"/>
        <v>-362.53</v>
      </c>
      <c r="P30" s="6">
        <f t="shared" si="6"/>
        <v>-362.53</v>
      </c>
      <c r="Q30" s="6" t="s">
        <v>70</v>
      </c>
      <c r="R30" s="6" t="s">
        <v>70</v>
      </c>
      <c r="S30" s="6" t="s">
        <v>70</v>
      </c>
      <c r="T30" s="6" t="s">
        <v>70</v>
      </c>
      <c r="U30" s="6">
        <f t="shared" si="11"/>
        <v>0</v>
      </c>
      <c r="V30" s="6" t="s">
        <v>70</v>
      </c>
      <c r="W30" s="6" t="s">
        <v>70</v>
      </c>
      <c r="X30" s="6">
        <f t="shared" si="14"/>
        <v>-75.000517202143286</v>
      </c>
      <c r="Y30" s="6">
        <f t="shared" si="15"/>
        <v>-75.000517202143286</v>
      </c>
    </row>
    <row r="31" spans="1:25" x14ac:dyDescent="0.3">
      <c r="A31" s="12" t="s">
        <v>0</v>
      </c>
      <c r="B31" s="12"/>
      <c r="C31" s="6">
        <f t="shared" ref="C31:G31" si="18">SUM(C5:C30)</f>
        <v>74623.87</v>
      </c>
      <c r="D31" s="6">
        <f t="shared" si="18"/>
        <v>78647.019999999975</v>
      </c>
      <c r="E31" s="6">
        <f t="shared" si="18"/>
        <v>80919.150000000038</v>
      </c>
      <c r="F31" s="6">
        <f t="shared" si="18"/>
        <v>79034.720000000016</v>
      </c>
      <c r="G31" s="6">
        <f t="shared" si="18"/>
        <v>81057.450000000012</v>
      </c>
      <c r="H31" s="6">
        <f t="shared" si="0"/>
        <v>6295.2800000000425</v>
      </c>
      <c r="I31" s="6">
        <f t="shared" si="1"/>
        <v>2272.1300000000629</v>
      </c>
      <c r="J31" s="6">
        <f t="shared" si="16"/>
        <v>4410.8500000000204</v>
      </c>
      <c r="K31" s="6">
        <f t="shared" si="2"/>
        <v>387.70000000004075</v>
      </c>
      <c r="L31" s="6">
        <f t="shared" si="3"/>
        <v>-1884.4300000000221</v>
      </c>
      <c r="M31" s="6">
        <f t="shared" si="17"/>
        <v>6433.5800000000163</v>
      </c>
      <c r="N31" s="6">
        <f t="shared" si="4"/>
        <v>2410.4300000000367</v>
      </c>
      <c r="O31" s="6">
        <f t="shared" si="5"/>
        <v>138.29999999997381</v>
      </c>
      <c r="P31" s="6">
        <f>G31-F31</f>
        <v>2022.7299999999959</v>
      </c>
      <c r="Q31" s="6">
        <f t="shared" ref="Q31" si="19">(E31/C31*100)-100</f>
        <v>8.4360138384675736</v>
      </c>
      <c r="R31" s="6">
        <f t="shared" ref="R31" si="20">(E31/D31*100)-100</f>
        <v>2.889022368552645</v>
      </c>
      <c r="S31" s="6">
        <f t="shared" ref="S31" si="21">(F31/C31*100)-100</f>
        <v>5.9107762703810778</v>
      </c>
      <c r="T31" s="6">
        <f t="shared" ref="T31" si="22">(F31/D31*100)-100</f>
        <v>0.49296209824612447</v>
      </c>
      <c r="U31" s="6">
        <f t="shared" si="11"/>
        <v>-2.3287812588244208</v>
      </c>
      <c r="V31" s="6">
        <f t="shared" ref="V31" si="23">(G31/C31*100)-100</f>
        <v>8.6213432779618842</v>
      </c>
      <c r="W31" s="6">
        <f t="shared" ref="W31" si="24">(G31/D31*100)-100</f>
        <v>3.0648713708415727</v>
      </c>
      <c r="X31" s="6">
        <f t="shared" si="14"/>
        <v>0.17091133557380545</v>
      </c>
      <c r="Y31" s="6">
        <f t="shared" si="15"/>
        <v>2.5592929284749601</v>
      </c>
    </row>
  </sheetData>
  <mergeCells count="12">
    <mergeCell ref="H3:P3"/>
    <mergeCell ref="Q3:Y3"/>
    <mergeCell ref="A31:B31"/>
    <mergeCell ref="A1:G1"/>
    <mergeCell ref="E3:E4"/>
    <mergeCell ref="D3:D4"/>
    <mergeCell ref="C3:C4"/>
    <mergeCell ref="B3:B4"/>
    <mergeCell ref="A3:A4"/>
    <mergeCell ref="F3:F4"/>
    <mergeCell ref="G3:G4"/>
    <mergeCell ref="F2:G2"/>
  </mergeCells>
  <pageMargins left="0.59055118110236227" right="0.19685039370078741" top="0.19685039370078741" bottom="0.19685039370078741" header="0.31496062992125984" footer="0.31496062992125984"/>
  <pageSetup paperSize="8" scale="55" fitToWidth="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2017-2021 гг</vt:lpstr>
      <vt:lpstr>'2017-2021 гг'!Заголовки_для_печати</vt:lpstr>
      <vt:lpstr>'2017-2021 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Минфин области</cp:lastModifiedBy>
  <cp:lastPrinted>2018-11-09T09:22:05Z</cp:lastPrinted>
  <dcterms:created xsi:type="dcterms:W3CDTF">2015-10-14T10:32:24Z</dcterms:created>
  <dcterms:modified xsi:type="dcterms:W3CDTF">2018-11-06T08:06:52Z</dcterms:modified>
</cp:coreProperties>
</file>